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wek\Desktop\"/>
    </mc:Choice>
  </mc:AlternateContent>
  <bookViews>
    <workbookView xWindow="480" yWindow="60" windowWidth="18240" windowHeight="118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R23" i="1" l="1"/>
  <c r="S23" i="1" s="1"/>
  <c r="T23" i="1"/>
  <c r="U23" i="1" s="1"/>
  <c r="M23" i="1"/>
  <c r="I23" i="1"/>
  <c r="P23" i="1" s="1"/>
  <c r="Q23" i="1" s="1"/>
  <c r="K23" i="1"/>
  <c r="O23" i="1" l="1"/>
  <c r="R22" i="1"/>
  <c r="S22" i="1" s="1"/>
  <c r="R21" i="1"/>
  <c r="S21" i="1" s="1"/>
  <c r="T21" i="1"/>
  <c r="U21" i="1" s="1"/>
  <c r="M21" i="1"/>
  <c r="M22" i="1"/>
  <c r="K22" i="1"/>
  <c r="K21" i="1"/>
  <c r="I21" i="1"/>
  <c r="P21" i="1" s="1"/>
  <c r="Q21" i="1" s="1"/>
  <c r="I22" i="1"/>
  <c r="P22" i="1" s="1"/>
  <c r="Q22" i="1" s="1"/>
  <c r="R20" i="1"/>
  <c r="S20" i="1" s="1"/>
  <c r="O20" i="1"/>
  <c r="M20" i="1"/>
  <c r="I20" i="1"/>
  <c r="P20" i="1" s="1"/>
  <c r="Q20" i="1" s="1"/>
  <c r="K20" i="1"/>
  <c r="R19" i="1"/>
  <c r="S19" i="1" s="1"/>
  <c r="R18" i="1"/>
  <c r="S18" i="1" s="1"/>
  <c r="M19" i="1"/>
  <c r="K19" i="1"/>
  <c r="I19" i="1"/>
  <c r="O19" i="1" s="1"/>
  <c r="M18" i="1"/>
  <c r="I18" i="1"/>
  <c r="P18" i="1" s="1"/>
  <c r="Q18" i="1" s="1"/>
  <c r="K18" i="1"/>
  <c r="R17" i="1"/>
  <c r="S17" i="1" s="1"/>
  <c r="M17" i="1"/>
  <c r="K17" i="1"/>
  <c r="I17" i="1"/>
  <c r="O17" i="1" s="1"/>
  <c r="R16" i="1"/>
  <c r="T16" i="1" s="1"/>
  <c r="U16" i="1" s="1"/>
  <c r="M16" i="1"/>
  <c r="K16" i="1"/>
  <c r="I16" i="1"/>
  <c r="P16" i="1" s="1"/>
  <c r="Q16" i="1" s="1"/>
  <c r="R15" i="1"/>
  <c r="T15" i="1" s="1"/>
  <c r="U15" i="1" s="1"/>
  <c r="M15" i="1"/>
  <c r="K15" i="1"/>
  <c r="I15" i="1"/>
  <c r="O15" i="1" s="1"/>
  <c r="R14" i="1"/>
  <c r="T14" i="1" s="1"/>
  <c r="U14" i="1" s="1"/>
  <c r="M14" i="1"/>
  <c r="K14" i="1"/>
  <c r="I13" i="1"/>
  <c r="P13" i="1" s="1"/>
  <c r="Q13" i="1" s="1"/>
  <c r="I14" i="1"/>
  <c r="P14" i="1" s="1"/>
  <c r="Q14" i="1" s="1"/>
  <c r="R13" i="1"/>
  <c r="T13" i="1" s="1"/>
  <c r="U13" i="1" s="1"/>
  <c r="M13" i="1"/>
  <c r="K13" i="1"/>
  <c r="I9" i="1"/>
  <c r="O22" i="1" l="1"/>
  <c r="O21" i="1"/>
  <c r="T20" i="1"/>
  <c r="U20" i="1" s="1"/>
  <c r="T22" i="1"/>
  <c r="U22" i="1" s="1"/>
  <c r="S14" i="1"/>
  <c r="T19" i="1"/>
  <c r="U19" i="1" s="1"/>
  <c r="P17" i="1"/>
  <c r="Q17" i="1" s="1"/>
  <c r="P19" i="1"/>
  <c r="Q19" i="1" s="1"/>
  <c r="S16" i="1"/>
  <c r="O13" i="1"/>
  <c r="P15" i="1"/>
  <c r="Q15" i="1" s="1"/>
  <c r="T17" i="1"/>
  <c r="U17" i="1" s="1"/>
  <c r="O16" i="1"/>
  <c r="S13" i="1"/>
  <c r="O14" i="1"/>
  <c r="S15" i="1"/>
  <c r="O18" i="1"/>
  <c r="T18" i="1"/>
  <c r="U18" i="1" s="1"/>
  <c r="K9" i="1"/>
  <c r="K5" i="1"/>
  <c r="R12" i="1"/>
  <c r="S12" i="1" s="1"/>
  <c r="R11" i="1"/>
  <c r="T11" i="1" s="1"/>
  <c r="U11" i="1" s="1"/>
  <c r="R10" i="1"/>
  <c r="T10" i="1" s="1"/>
  <c r="U10" i="1" s="1"/>
  <c r="R9" i="1"/>
  <c r="T9" i="1" s="1"/>
  <c r="U9" i="1" s="1"/>
  <c r="R8" i="1"/>
  <c r="T8" i="1" s="1"/>
  <c r="U8" i="1" s="1"/>
  <c r="R7" i="1"/>
  <c r="S7" i="1" s="1"/>
  <c r="R6" i="1"/>
  <c r="T6" i="1" s="1"/>
  <c r="U6" i="1" s="1"/>
  <c r="R5" i="1"/>
  <c r="T5" i="1" s="1"/>
  <c r="U5" i="1" s="1"/>
  <c r="O9" i="1"/>
  <c r="M9" i="1"/>
  <c r="M8" i="1"/>
  <c r="P9" i="1"/>
  <c r="Q9" i="1" s="1"/>
  <c r="M5" i="1"/>
  <c r="M6" i="1"/>
  <c r="M7" i="1"/>
  <c r="M10" i="1"/>
  <c r="M11" i="1"/>
  <c r="M12" i="1"/>
  <c r="K10" i="1"/>
  <c r="K6" i="1"/>
  <c r="K7" i="1"/>
  <c r="K8" i="1"/>
  <c r="K12" i="1"/>
  <c r="K11" i="1"/>
  <c r="I12" i="1"/>
  <c r="O12" i="1" s="1"/>
  <c r="I11" i="1"/>
  <c r="O11" i="1" s="1"/>
  <c r="I10" i="1"/>
  <c r="P10" i="1" s="1"/>
  <c r="Q10" i="1" s="1"/>
  <c r="I8" i="1"/>
  <c r="O8" i="1" s="1"/>
  <c r="I6" i="1"/>
  <c r="P6" i="1" s="1"/>
  <c r="Q6" i="1" s="1"/>
  <c r="I7" i="1"/>
  <c r="O7" i="1" s="1"/>
  <c r="I5" i="1"/>
  <c r="P5" i="1" s="1"/>
  <c r="Q5" i="1" s="1"/>
  <c r="O6" i="1" l="1"/>
  <c r="P8" i="1"/>
  <c r="Q8" i="1" s="1"/>
  <c r="S10" i="1"/>
  <c r="T7" i="1"/>
  <c r="U7" i="1" s="1"/>
  <c r="O10" i="1"/>
  <c r="P12" i="1"/>
  <c r="Q12" i="1" s="1"/>
  <c r="P7" i="1"/>
  <c r="Q7" i="1" s="1"/>
  <c r="S6" i="1"/>
  <c r="S11" i="1"/>
  <c r="O5" i="1"/>
  <c r="P11" i="1"/>
  <c r="Q11" i="1" s="1"/>
  <c r="S9" i="1"/>
  <c r="S5" i="1"/>
  <c r="S8" i="1"/>
  <c r="T12" i="1"/>
  <c r="U12" i="1" s="1"/>
</calcChain>
</file>

<file path=xl/sharedStrings.xml><?xml version="1.0" encoding="utf-8"?>
<sst xmlns="http://schemas.openxmlformats.org/spreadsheetml/2006/main" count="80" uniqueCount="78">
  <si>
    <t>L.p.</t>
  </si>
  <si>
    <t>Nzwa polska</t>
  </si>
  <si>
    <t>Nazwa angielska</t>
  </si>
  <si>
    <t>Zdjęcie</t>
  </si>
  <si>
    <t>Symbol graficzny</t>
  </si>
  <si>
    <t>Model</t>
  </si>
  <si>
    <t>Monitor</t>
  </si>
  <si>
    <t>Procesor</t>
  </si>
  <si>
    <t>Komputer Serwer</t>
  </si>
  <si>
    <t>Stacja robocza kompletna (zestaw komputerowy)</t>
  </si>
  <si>
    <t>Switch</t>
  </si>
  <si>
    <t>Mainboard</t>
  </si>
  <si>
    <t>CPU</t>
  </si>
  <si>
    <t>Serwer</t>
  </si>
  <si>
    <t>Personal Computer</t>
  </si>
  <si>
    <t>Lenovo Ideacentre Y90-34 i7-6700/10GB/2000/GTX970</t>
  </si>
  <si>
    <t>Lenovo Ideacentre AIO 300 i3-6100U 1TB SSHD 4GB GT900-2GB Win 10 Home DVD-RW F06Y00H7PB</t>
  </si>
  <si>
    <t>Płyta główna</t>
  </si>
  <si>
    <t>Asus Crosshair Formula IV</t>
  </si>
  <si>
    <t>Intel i7 8700k</t>
  </si>
  <si>
    <t>Ilość sztuk</t>
  </si>
  <si>
    <t>Cena netto 1 szt. [€]</t>
  </si>
  <si>
    <t>Wartość netto [zł]</t>
  </si>
  <si>
    <t>Stawka podatku VAT [%]</t>
  </si>
  <si>
    <t>Cena brutto 1 sztuka [zł]</t>
  </si>
  <si>
    <t>Wartość brutto [zł]</t>
  </si>
  <si>
    <t xml:space="preserve">
Monitor AOC G2260VWQ6 </t>
  </si>
  <si>
    <t>System operacyjny</t>
  </si>
  <si>
    <t>Systems</t>
  </si>
  <si>
    <t>Windows 10 pro</t>
  </si>
  <si>
    <t>Zaciskarka</t>
  </si>
  <si>
    <t xml:space="preserve">
crimp</t>
  </si>
  <si>
    <t>Zaciskacz wtyków RJ45, RJ12, RJ11</t>
  </si>
  <si>
    <t>Tester Kabli sieciowych RJ45/RJ11</t>
  </si>
  <si>
    <t>Tester Kabli sieciowych</t>
  </si>
  <si>
    <t xml:space="preserve">Network Cable Tester </t>
  </si>
  <si>
    <t>kurs Euro[€] do złotego</t>
  </si>
  <si>
    <t>kurs Dolara amerykańskiego[$] do złotego</t>
  </si>
  <si>
    <t>Cena nneto 1szt [zł]</t>
  </si>
  <si>
    <t>Cena brutto 1 szt. [€]</t>
  </si>
  <si>
    <t>Wartość netto [€]</t>
  </si>
  <si>
    <t>Wartość brutto [€]</t>
  </si>
  <si>
    <t>Cena netto 1 szt. [$]</t>
  </si>
  <si>
    <t>Wartość netto [$]</t>
  </si>
  <si>
    <t>Cena brutto 1 sztuka [$]</t>
  </si>
  <si>
    <t>Wartość brutto [$]</t>
  </si>
  <si>
    <t>office 365</t>
  </si>
  <si>
    <t>office 365 2018</t>
  </si>
  <si>
    <t>Karta graficzna</t>
  </si>
  <si>
    <t>Graphic Card</t>
  </si>
  <si>
    <t>Nvidia Gtx1060 6gb</t>
  </si>
  <si>
    <t>Chłodzenie</t>
  </si>
  <si>
    <t>Coller</t>
  </si>
  <si>
    <t xml:space="preserve">SilentiumPC Spartan 3 PRO HE1024 </t>
  </si>
  <si>
    <t xml:space="preserve">zestaw śrubokrętów </t>
  </si>
  <si>
    <t>a set of screwdrivers</t>
  </si>
  <si>
    <t>ZESTAW ŚRUBOKRĘTÓW WKRĘTAKÓW 45szt ŚRUBOKRĘTY</t>
  </si>
  <si>
    <t>Case</t>
  </si>
  <si>
    <t xml:space="preserve">Obudowa komputerowa ZALMAN R1, Midi Tower ATX  </t>
  </si>
  <si>
    <t>Hard drive</t>
  </si>
  <si>
    <t>Obudowa Komputerowa</t>
  </si>
  <si>
    <t>Dysk twardy</t>
  </si>
  <si>
    <t xml:space="preserve">Dysk twardy HDD WD 500GB SATA III 3 7200 </t>
  </si>
  <si>
    <t>Biurko</t>
  </si>
  <si>
    <t>Desk</t>
  </si>
  <si>
    <t>e</t>
  </si>
  <si>
    <t>Tanie burko z ikea</t>
  </si>
  <si>
    <t>Krzesło komputerowe</t>
  </si>
  <si>
    <t>Computer chair</t>
  </si>
  <si>
    <t xml:space="preserve">Krzesło Obrotowe ERGO CX-0811M01 Czarno Szary      </t>
  </si>
  <si>
    <t>Myszka</t>
  </si>
  <si>
    <t>Klawiatura</t>
  </si>
  <si>
    <t>Mouse</t>
  </si>
  <si>
    <t>Keyboard</t>
  </si>
  <si>
    <t>MYSZ MYSZKA GRACZY GAMINGOWA TRACER HEROES KILLER</t>
  </si>
  <si>
    <t>Klawiatura Gury Gamingv2 Heroes</t>
  </si>
  <si>
    <t>Ram</t>
  </si>
  <si>
    <t>Ram GoodRam DDR4  4x2Gb Cl4  2400Hz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</si>
</sst>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</numFmts>
  <fonts count="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3" borderId="0" xfId="0" applyFill="1"/>
    <xf numFmtId="0" fontId="0" fillId="4" borderId="0" xfId="0" applyFill="1"/>
    <xf numFmtId="43" fontId="0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4" fontId="0" fillId="0" borderId="1" xfId="2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5" borderId="1" xfId="0" applyFill="1" applyBorder="1"/>
    <xf numFmtId="44" fontId="0" fillId="5" borderId="1" xfId="2" applyFont="1" applyFill="1" applyBorder="1"/>
    <xf numFmtId="0" fontId="0" fillId="2" borderId="1" xfId="0" applyFill="1" applyBorder="1"/>
    <xf numFmtId="44" fontId="0" fillId="2" borderId="1" xfId="2" applyFont="1" applyFill="1" applyBorder="1"/>
    <xf numFmtId="43" fontId="0" fillId="5" borderId="1" xfId="0" applyNumberFormat="1" applyFill="1" applyBorder="1" applyAlignment="1">
      <alignment horizontal="center" vertical="center"/>
    </xf>
    <xf numFmtId="43" fontId="0" fillId="5" borderId="1" xfId="1" applyFont="1" applyFill="1" applyBorder="1" applyAlignment="1">
      <alignment horizontal="left" vertical="center"/>
    </xf>
    <xf numFmtId="43" fontId="0" fillId="2" borderId="1" xfId="1" applyFont="1" applyFill="1" applyBorder="1" applyAlignment="1">
      <alignment vertical="center"/>
    </xf>
    <xf numFmtId="43" fontId="0" fillId="2" borderId="1" xfId="0" applyNumberFormat="1" applyFill="1" applyBorder="1" applyAlignment="1">
      <alignment vertical="center"/>
    </xf>
    <xf numFmtId="0" fontId="0" fillId="6" borderId="1" xfId="0" applyFill="1" applyBorder="1"/>
  </cellXfs>
  <cellStyles count="4">
    <cellStyle name="Dziesiętny" xfId="1" builtinId="3"/>
    <cellStyle name="Normalny" xfId="0" builtinId="0"/>
    <cellStyle name="Procentowy" xfId="3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jp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20" Type="http://schemas.openxmlformats.org/officeDocument/2006/relationships/image" Target="../media/image20.jpeg"/><Relationship Id="rId29" Type="http://schemas.openxmlformats.org/officeDocument/2006/relationships/image" Target="../media/image29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g"/><Relationship Id="rId35" Type="http://schemas.openxmlformats.org/officeDocument/2006/relationships/image" Target="../media/image35.pn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5</xdr:row>
      <xdr:rowOff>85725</xdr:rowOff>
    </xdr:from>
    <xdr:to>
      <xdr:col>5</xdr:col>
      <xdr:colOff>1047750</xdr:colOff>
      <xdr:row>5</xdr:row>
      <xdr:rowOff>800100</xdr:rowOff>
    </xdr:to>
    <xdr:pic>
      <xdr:nvPicPr>
        <xdr:cNvPr id="4" name="Obraz 3" descr="depositphotos_77361616-stock-illustration-motherboar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6975" y="1657350"/>
          <a:ext cx="714375" cy="714375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4</xdr:row>
      <xdr:rowOff>66675</xdr:rowOff>
    </xdr:from>
    <xdr:to>
      <xdr:col>5</xdr:col>
      <xdr:colOff>1066800</xdr:colOff>
      <xdr:row>4</xdr:row>
      <xdr:rowOff>781050</xdr:rowOff>
    </xdr:to>
    <xdr:pic>
      <xdr:nvPicPr>
        <xdr:cNvPr id="3" name="Obraz 2" descr="symbol-narzędzie-monitora_318-6045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06025" y="790575"/>
          <a:ext cx="714375" cy="714375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6</xdr:row>
      <xdr:rowOff>85725</xdr:rowOff>
    </xdr:from>
    <xdr:to>
      <xdr:col>5</xdr:col>
      <xdr:colOff>1076325</xdr:colOff>
      <xdr:row>6</xdr:row>
      <xdr:rowOff>857250</xdr:rowOff>
    </xdr:to>
    <xdr:pic>
      <xdr:nvPicPr>
        <xdr:cNvPr id="5" name="Obraz 4" descr="procesor-komputera-narzędzie_318-56439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058400" y="2495550"/>
          <a:ext cx="771525" cy="771525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7</xdr:row>
      <xdr:rowOff>57150</xdr:rowOff>
    </xdr:from>
    <xdr:to>
      <xdr:col>5</xdr:col>
      <xdr:colOff>1076325</xdr:colOff>
      <xdr:row>7</xdr:row>
      <xdr:rowOff>895350</xdr:rowOff>
    </xdr:to>
    <xdr:pic>
      <xdr:nvPicPr>
        <xdr:cNvPr id="6" name="Obraz 5" descr="serwer_318-4728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991725" y="34004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8</xdr:row>
      <xdr:rowOff>47625</xdr:rowOff>
    </xdr:from>
    <xdr:to>
      <xdr:col>5</xdr:col>
      <xdr:colOff>1162050</xdr:colOff>
      <xdr:row>8</xdr:row>
      <xdr:rowOff>914400</xdr:rowOff>
    </xdr:to>
    <xdr:pic>
      <xdr:nvPicPr>
        <xdr:cNvPr id="7" name="Obraz 6" descr="komputer-pc-z-monitorem_318-50338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048875" y="4324350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8</xdr:row>
      <xdr:rowOff>83707</xdr:rowOff>
    </xdr:from>
    <xdr:to>
      <xdr:col>4</xdr:col>
      <xdr:colOff>1495425</xdr:colOff>
      <xdr:row>8</xdr:row>
      <xdr:rowOff>904743</xdr:rowOff>
    </xdr:to>
    <xdr:pic>
      <xdr:nvPicPr>
        <xdr:cNvPr id="8" name="Obraz 7" descr="kk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229600" y="4360432"/>
          <a:ext cx="1247775" cy="821036"/>
        </a:xfrm>
        <a:prstGeom prst="rect">
          <a:avLst/>
        </a:prstGeom>
      </xdr:spPr>
    </xdr:pic>
    <xdr:clientData/>
  </xdr:twoCellAnchor>
  <xdr:twoCellAnchor editAs="oneCell">
    <xdr:from>
      <xdr:col>4</xdr:col>
      <xdr:colOff>466725</xdr:colOff>
      <xdr:row>7</xdr:row>
      <xdr:rowOff>47624</xdr:rowOff>
    </xdr:from>
    <xdr:to>
      <xdr:col>4</xdr:col>
      <xdr:colOff>1295401</xdr:colOff>
      <xdr:row>7</xdr:row>
      <xdr:rowOff>876300</xdr:rowOff>
    </xdr:to>
    <xdr:pic>
      <xdr:nvPicPr>
        <xdr:cNvPr id="9" name="Obraz 8" descr="ser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448675" y="3390899"/>
          <a:ext cx="828676" cy="828676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6</xdr:row>
      <xdr:rowOff>47625</xdr:rowOff>
    </xdr:from>
    <xdr:to>
      <xdr:col>4</xdr:col>
      <xdr:colOff>1371599</xdr:colOff>
      <xdr:row>6</xdr:row>
      <xdr:rowOff>923924</xdr:rowOff>
    </xdr:to>
    <xdr:pic>
      <xdr:nvPicPr>
        <xdr:cNvPr id="10" name="Obraz 9" descr="cpu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477250" y="2457450"/>
          <a:ext cx="876299" cy="876299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5</xdr:row>
      <xdr:rowOff>9525</xdr:rowOff>
    </xdr:from>
    <xdr:to>
      <xdr:col>4</xdr:col>
      <xdr:colOff>1467596</xdr:colOff>
      <xdr:row>5</xdr:row>
      <xdr:rowOff>821919</xdr:rowOff>
    </xdr:to>
    <xdr:pic>
      <xdr:nvPicPr>
        <xdr:cNvPr id="11" name="Obraz 10" descr="asuscrosshairformulaiv-6bf860106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201025" y="1581150"/>
          <a:ext cx="1248521" cy="812394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4</xdr:row>
      <xdr:rowOff>28575</xdr:rowOff>
    </xdr:from>
    <xdr:to>
      <xdr:col>4</xdr:col>
      <xdr:colOff>1107525</xdr:colOff>
      <xdr:row>4</xdr:row>
      <xdr:rowOff>781049</xdr:rowOff>
    </xdr:to>
    <xdr:pic>
      <xdr:nvPicPr>
        <xdr:cNvPr id="12" name="Obraz 11" descr="818071_3_i500.jpe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15325" y="752475"/>
          <a:ext cx="774150" cy="752474"/>
        </a:xfrm>
        <a:prstGeom prst="rect">
          <a:avLst/>
        </a:prstGeom>
      </xdr:spPr>
    </xdr:pic>
    <xdr:clientData/>
  </xdr:twoCellAnchor>
  <xdr:twoCellAnchor editAs="oneCell">
    <xdr:from>
      <xdr:col>4</xdr:col>
      <xdr:colOff>100854</xdr:colOff>
      <xdr:row>9</xdr:row>
      <xdr:rowOff>34412</xdr:rowOff>
    </xdr:from>
    <xdr:to>
      <xdr:col>4</xdr:col>
      <xdr:colOff>1591236</xdr:colOff>
      <xdr:row>10</xdr:row>
      <xdr:rowOff>960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9442" y="5289971"/>
          <a:ext cx="1490382" cy="837405"/>
        </a:xfrm>
        <a:prstGeom prst="rect">
          <a:avLst/>
        </a:prstGeom>
      </xdr:spPr>
    </xdr:pic>
    <xdr:clientData/>
  </xdr:twoCellAnchor>
  <xdr:twoCellAnchor editAs="oneCell">
    <xdr:from>
      <xdr:col>5</xdr:col>
      <xdr:colOff>280146</xdr:colOff>
      <xdr:row>9</xdr:row>
      <xdr:rowOff>56029</xdr:rowOff>
    </xdr:from>
    <xdr:to>
      <xdr:col>5</xdr:col>
      <xdr:colOff>1067359</xdr:colOff>
      <xdr:row>9</xdr:row>
      <xdr:rowOff>843242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264" y="5311588"/>
          <a:ext cx="787213" cy="787213"/>
        </a:xfrm>
        <a:prstGeom prst="rect">
          <a:avLst/>
        </a:prstGeom>
      </xdr:spPr>
    </xdr:pic>
    <xdr:clientData/>
  </xdr:twoCellAnchor>
  <xdr:twoCellAnchor editAs="oneCell">
    <xdr:from>
      <xdr:col>4</xdr:col>
      <xdr:colOff>291353</xdr:colOff>
      <xdr:row>10</xdr:row>
      <xdr:rowOff>67236</xdr:rowOff>
    </xdr:from>
    <xdr:to>
      <xdr:col>4</xdr:col>
      <xdr:colOff>1546411</xdr:colOff>
      <xdr:row>10</xdr:row>
      <xdr:rowOff>1008530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9941" y="6196854"/>
          <a:ext cx="1255058" cy="941294"/>
        </a:xfrm>
        <a:prstGeom prst="rect">
          <a:avLst/>
        </a:prstGeom>
      </xdr:spPr>
    </xdr:pic>
    <xdr:clientData/>
  </xdr:twoCellAnchor>
  <xdr:twoCellAnchor editAs="oneCell">
    <xdr:from>
      <xdr:col>4</xdr:col>
      <xdr:colOff>280147</xdr:colOff>
      <xdr:row>11</xdr:row>
      <xdr:rowOff>33618</xdr:rowOff>
    </xdr:from>
    <xdr:to>
      <xdr:col>4</xdr:col>
      <xdr:colOff>1501588</xdr:colOff>
      <xdr:row>11</xdr:row>
      <xdr:rowOff>1255059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9235" y="7227794"/>
          <a:ext cx="1221441" cy="1221441"/>
        </a:xfrm>
        <a:prstGeom prst="rect">
          <a:avLst/>
        </a:prstGeom>
      </xdr:spPr>
    </xdr:pic>
    <xdr:clientData/>
  </xdr:twoCellAnchor>
  <xdr:twoCellAnchor editAs="oneCell">
    <xdr:from>
      <xdr:col>5</xdr:col>
      <xdr:colOff>122465</xdr:colOff>
      <xdr:row>10</xdr:row>
      <xdr:rowOff>68036</xdr:rowOff>
    </xdr:from>
    <xdr:to>
      <xdr:col>6</xdr:col>
      <xdr:colOff>5923</xdr:colOff>
      <xdr:row>10</xdr:row>
      <xdr:rowOff>1009330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286" y="6191250"/>
          <a:ext cx="1255058" cy="941294"/>
        </a:xfrm>
        <a:prstGeom prst="rect">
          <a:avLst/>
        </a:prstGeom>
      </xdr:spPr>
    </xdr:pic>
    <xdr:clientData/>
  </xdr:twoCellAnchor>
  <xdr:twoCellAnchor editAs="oneCell">
    <xdr:from>
      <xdr:col>5</xdr:col>
      <xdr:colOff>68036</xdr:colOff>
      <xdr:row>11</xdr:row>
      <xdr:rowOff>27214</xdr:rowOff>
    </xdr:from>
    <xdr:to>
      <xdr:col>5</xdr:col>
      <xdr:colOff>1289477</xdr:colOff>
      <xdr:row>11</xdr:row>
      <xdr:rowOff>1248655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4857" y="7211785"/>
          <a:ext cx="1221441" cy="1221441"/>
        </a:xfrm>
        <a:prstGeom prst="rect">
          <a:avLst/>
        </a:prstGeom>
      </xdr:spPr>
    </xdr:pic>
    <xdr:clientData/>
  </xdr:twoCellAnchor>
  <xdr:twoCellAnchor editAs="oneCell">
    <xdr:from>
      <xdr:col>4</xdr:col>
      <xdr:colOff>612323</xdr:colOff>
      <xdr:row>12</xdr:row>
      <xdr:rowOff>61235</xdr:rowOff>
    </xdr:from>
    <xdr:to>
      <xdr:col>4</xdr:col>
      <xdr:colOff>1415143</xdr:colOff>
      <xdr:row>12</xdr:row>
      <xdr:rowOff>864055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0216" y="8538485"/>
          <a:ext cx="802820" cy="802820"/>
        </a:xfrm>
        <a:prstGeom prst="rect">
          <a:avLst/>
        </a:prstGeom>
      </xdr:spPr>
    </xdr:pic>
    <xdr:clientData/>
  </xdr:twoCellAnchor>
  <xdr:twoCellAnchor editAs="oneCell">
    <xdr:from>
      <xdr:col>4</xdr:col>
      <xdr:colOff>299359</xdr:colOff>
      <xdr:row>13</xdr:row>
      <xdr:rowOff>160766</xdr:rowOff>
    </xdr:from>
    <xdr:to>
      <xdr:col>4</xdr:col>
      <xdr:colOff>1401537</xdr:colOff>
      <xdr:row>13</xdr:row>
      <xdr:rowOff>1091293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2" y="9617730"/>
          <a:ext cx="1102178" cy="930527"/>
        </a:xfrm>
        <a:prstGeom prst="rect">
          <a:avLst/>
        </a:prstGeom>
      </xdr:spPr>
    </xdr:pic>
    <xdr:clientData/>
  </xdr:twoCellAnchor>
  <xdr:twoCellAnchor editAs="oneCell">
    <xdr:from>
      <xdr:col>5</xdr:col>
      <xdr:colOff>108857</xdr:colOff>
      <xdr:row>13</xdr:row>
      <xdr:rowOff>13607</xdr:rowOff>
    </xdr:from>
    <xdr:to>
      <xdr:col>5</xdr:col>
      <xdr:colOff>1197429</xdr:colOff>
      <xdr:row>13</xdr:row>
      <xdr:rowOff>1102179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5678" y="9470571"/>
          <a:ext cx="1088572" cy="1088572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367394</xdr:colOff>
      <xdr:row>14</xdr:row>
      <xdr:rowOff>115663</xdr:rowOff>
    </xdr:from>
    <xdr:to>
      <xdr:col>5</xdr:col>
      <xdr:colOff>1020536</xdr:colOff>
      <xdr:row>14</xdr:row>
      <xdr:rowOff>768805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4215" y="10742842"/>
          <a:ext cx="653142" cy="653142"/>
        </a:xfrm>
        <a:prstGeom prst="rect">
          <a:avLst/>
        </a:prstGeom>
      </xdr:spPr>
    </xdr:pic>
    <xdr:clientData/>
  </xdr:twoCellAnchor>
  <xdr:twoCellAnchor editAs="oneCell">
    <xdr:from>
      <xdr:col>4</xdr:col>
      <xdr:colOff>285749</xdr:colOff>
      <xdr:row>14</xdr:row>
      <xdr:rowOff>156481</xdr:rowOff>
    </xdr:from>
    <xdr:to>
      <xdr:col>4</xdr:col>
      <xdr:colOff>1691821</xdr:colOff>
      <xdr:row>14</xdr:row>
      <xdr:rowOff>1211036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3642" y="10783660"/>
          <a:ext cx="1406072" cy="1054555"/>
        </a:xfrm>
        <a:prstGeom prst="rect">
          <a:avLst/>
        </a:prstGeom>
      </xdr:spPr>
    </xdr:pic>
    <xdr:clientData/>
  </xdr:twoCellAnchor>
  <xdr:twoCellAnchor editAs="oneCell">
    <xdr:from>
      <xdr:col>4</xdr:col>
      <xdr:colOff>502228</xdr:colOff>
      <xdr:row>15</xdr:row>
      <xdr:rowOff>221671</xdr:rowOff>
    </xdr:from>
    <xdr:to>
      <xdr:col>4</xdr:col>
      <xdr:colOff>1420092</xdr:colOff>
      <xdr:row>15</xdr:row>
      <xdr:rowOff>1139535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410" y="12136580"/>
          <a:ext cx="917864" cy="917864"/>
        </a:xfrm>
        <a:prstGeom prst="rect">
          <a:avLst/>
        </a:prstGeom>
      </xdr:spPr>
    </xdr:pic>
    <xdr:clientData/>
  </xdr:twoCellAnchor>
  <xdr:twoCellAnchor editAs="oneCell">
    <xdr:from>
      <xdr:col>5</xdr:col>
      <xdr:colOff>259775</xdr:colOff>
      <xdr:row>15</xdr:row>
      <xdr:rowOff>295040</xdr:rowOff>
    </xdr:from>
    <xdr:to>
      <xdr:col>5</xdr:col>
      <xdr:colOff>1091047</xdr:colOff>
      <xdr:row>15</xdr:row>
      <xdr:rowOff>1160319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0411" y="12209949"/>
          <a:ext cx="831272" cy="865279"/>
        </a:xfrm>
        <a:prstGeom prst="rect">
          <a:avLst/>
        </a:prstGeom>
      </xdr:spPr>
    </xdr:pic>
    <xdr:clientData/>
  </xdr:twoCellAnchor>
  <xdr:twoCellAnchor editAs="oneCell">
    <xdr:from>
      <xdr:col>5</xdr:col>
      <xdr:colOff>173184</xdr:colOff>
      <xdr:row>16</xdr:row>
      <xdr:rowOff>82262</xdr:rowOff>
    </xdr:from>
    <xdr:to>
      <xdr:col>5</xdr:col>
      <xdr:colOff>1333502</xdr:colOff>
      <xdr:row>16</xdr:row>
      <xdr:rowOff>1242580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3820" y="13261398"/>
          <a:ext cx="1160318" cy="1160318"/>
        </a:xfrm>
        <a:prstGeom prst="rect">
          <a:avLst/>
        </a:prstGeom>
      </xdr:spPr>
    </xdr:pic>
    <xdr:clientData/>
  </xdr:twoCellAnchor>
  <xdr:twoCellAnchor editAs="oneCell">
    <xdr:from>
      <xdr:col>4</xdr:col>
      <xdr:colOff>121227</xdr:colOff>
      <xdr:row>16</xdr:row>
      <xdr:rowOff>242454</xdr:rowOff>
    </xdr:from>
    <xdr:to>
      <xdr:col>4</xdr:col>
      <xdr:colOff>1647731</xdr:colOff>
      <xdr:row>16</xdr:row>
      <xdr:rowOff>1255671</xdr:rowOff>
    </xdr:to>
    <xdr:pic>
      <xdr:nvPicPr>
        <xdr:cNvPr id="27" name="Obraz 2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5409" y="13421590"/>
          <a:ext cx="1526504" cy="1013217"/>
        </a:xfrm>
        <a:prstGeom prst="rect">
          <a:avLst/>
        </a:prstGeom>
      </xdr:spPr>
    </xdr:pic>
    <xdr:clientData/>
  </xdr:twoCellAnchor>
  <xdr:twoCellAnchor editAs="oneCell">
    <xdr:from>
      <xdr:col>4</xdr:col>
      <xdr:colOff>329045</xdr:colOff>
      <xdr:row>17</xdr:row>
      <xdr:rowOff>242454</xdr:rowOff>
    </xdr:from>
    <xdr:to>
      <xdr:col>4</xdr:col>
      <xdr:colOff>1495233</xdr:colOff>
      <xdr:row>17</xdr:row>
      <xdr:rowOff>1080652</xdr:rowOff>
    </xdr:to>
    <xdr:pic>
      <xdr:nvPicPr>
        <xdr:cNvPr id="28" name="Obraz 27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3227" y="14893636"/>
          <a:ext cx="1166188" cy="838198"/>
        </a:xfrm>
        <a:prstGeom prst="rect">
          <a:avLst/>
        </a:prstGeom>
      </xdr:spPr>
    </xdr:pic>
    <xdr:clientData/>
  </xdr:twoCellAnchor>
  <xdr:twoCellAnchor editAs="oneCell">
    <xdr:from>
      <xdr:col>5</xdr:col>
      <xdr:colOff>363683</xdr:colOff>
      <xdr:row>17</xdr:row>
      <xdr:rowOff>242454</xdr:rowOff>
    </xdr:from>
    <xdr:to>
      <xdr:col>5</xdr:col>
      <xdr:colOff>1207945</xdr:colOff>
      <xdr:row>17</xdr:row>
      <xdr:rowOff>1086716</xdr:rowOff>
    </xdr:to>
    <xdr:pic>
      <xdr:nvPicPr>
        <xdr:cNvPr id="29" name="Obraz 28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4319" y="14893636"/>
          <a:ext cx="844262" cy="844262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</xdr:colOff>
      <xdr:row>18</xdr:row>
      <xdr:rowOff>214312</xdr:rowOff>
    </xdr:from>
    <xdr:to>
      <xdr:col>4</xdr:col>
      <xdr:colOff>1524237</xdr:colOff>
      <xdr:row>18</xdr:row>
      <xdr:rowOff>1050479</xdr:rowOff>
    </xdr:to>
    <xdr:pic>
      <xdr:nvPicPr>
        <xdr:cNvPr id="30" name="Obraz 29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6192500"/>
          <a:ext cx="1452800" cy="836167"/>
        </a:xfrm>
        <a:prstGeom prst="rect">
          <a:avLst/>
        </a:prstGeom>
      </xdr:spPr>
    </xdr:pic>
    <xdr:clientData/>
  </xdr:twoCellAnchor>
  <xdr:twoCellAnchor editAs="oneCell">
    <xdr:from>
      <xdr:col>5</xdr:col>
      <xdr:colOff>71438</xdr:colOff>
      <xdr:row>18</xdr:row>
      <xdr:rowOff>242549</xdr:rowOff>
    </xdr:from>
    <xdr:to>
      <xdr:col>5</xdr:col>
      <xdr:colOff>1309687</xdr:colOff>
      <xdr:row>18</xdr:row>
      <xdr:rowOff>955230</xdr:rowOff>
    </xdr:to>
    <xdr:pic>
      <xdr:nvPicPr>
        <xdr:cNvPr id="31" name="Obraz 30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1" y="16220737"/>
          <a:ext cx="1238249" cy="712681"/>
        </a:xfrm>
        <a:prstGeom prst="rect">
          <a:avLst/>
        </a:prstGeom>
      </xdr:spPr>
    </xdr:pic>
    <xdr:clientData/>
  </xdr:twoCellAnchor>
  <xdr:twoCellAnchor editAs="oneCell">
    <xdr:from>
      <xdr:col>4</xdr:col>
      <xdr:colOff>595313</xdr:colOff>
      <xdr:row>19</xdr:row>
      <xdr:rowOff>100204</xdr:rowOff>
    </xdr:from>
    <xdr:to>
      <xdr:col>4</xdr:col>
      <xdr:colOff>1452561</xdr:colOff>
      <xdr:row>20</xdr:row>
      <xdr:rowOff>9523</xdr:rowOff>
    </xdr:to>
    <xdr:pic>
      <xdr:nvPicPr>
        <xdr:cNvPr id="32" name="Obraz 31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17388079"/>
          <a:ext cx="857248" cy="1219007"/>
        </a:xfrm>
        <a:prstGeom prst="rect">
          <a:avLst/>
        </a:prstGeom>
      </xdr:spPr>
    </xdr:pic>
    <xdr:clientData/>
  </xdr:twoCellAnchor>
  <xdr:twoCellAnchor editAs="oneCell">
    <xdr:from>
      <xdr:col>5</xdr:col>
      <xdr:colOff>166687</xdr:colOff>
      <xdr:row>19</xdr:row>
      <xdr:rowOff>254001</xdr:rowOff>
    </xdr:from>
    <xdr:to>
      <xdr:col>5</xdr:col>
      <xdr:colOff>1119186</xdr:colOff>
      <xdr:row>19</xdr:row>
      <xdr:rowOff>1285875</xdr:rowOff>
    </xdr:to>
    <xdr:pic>
      <xdr:nvPicPr>
        <xdr:cNvPr id="33" name="Obraz 32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17541876"/>
          <a:ext cx="952499" cy="1031874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21</xdr:row>
      <xdr:rowOff>266944</xdr:rowOff>
    </xdr:from>
    <xdr:to>
      <xdr:col>4</xdr:col>
      <xdr:colOff>1333499</xdr:colOff>
      <xdr:row>21</xdr:row>
      <xdr:rowOff>1181100</xdr:rowOff>
    </xdr:to>
    <xdr:pic>
      <xdr:nvPicPr>
        <xdr:cNvPr id="34" name="Obraz 33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20174194"/>
          <a:ext cx="1166812" cy="914156"/>
        </a:xfrm>
        <a:prstGeom prst="rect">
          <a:avLst/>
        </a:prstGeom>
      </xdr:spPr>
    </xdr:pic>
    <xdr:clientData/>
  </xdr:twoCellAnchor>
  <xdr:twoCellAnchor editAs="oneCell">
    <xdr:from>
      <xdr:col>5</xdr:col>
      <xdr:colOff>166688</xdr:colOff>
      <xdr:row>21</xdr:row>
      <xdr:rowOff>95251</xdr:rowOff>
    </xdr:from>
    <xdr:to>
      <xdr:col>5</xdr:col>
      <xdr:colOff>1214437</xdr:colOff>
      <xdr:row>21</xdr:row>
      <xdr:rowOff>1143000</xdr:rowOff>
    </xdr:to>
    <xdr:pic>
      <xdr:nvPicPr>
        <xdr:cNvPr id="35" name="Obraz 34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1" y="20002501"/>
          <a:ext cx="1047749" cy="1047749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20</xdr:row>
      <xdr:rowOff>190499</xdr:rowOff>
    </xdr:from>
    <xdr:to>
      <xdr:col>4</xdr:col>
      <xdr:colOff>1483837</xdr:colOff>
      <xdr:row>20</xdr:row>
      <xdr:rowOff>947737</xdr:rowOff>
    </xdr:to>
    <xdr:pic>
      <xdr:nvPicPr>
        <xdr:cNvPr id="36" name="Obraz 35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1063" y="18788062"/>
          <a:ext cx="1150462" cy="757238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119064</xdr:colOff>
      <xdr:row>20</xdr:row>
      <xdr:rowOff>119062</xdr:rowOff>
    </xdr:from>
    <xdr:to>
      <xdr:col>5</xdr:col>
      <xdr:colOff>1143002</xdr:colOff>
      <xdr:row>20</xdr:row>
      <xdr:rowOff>1143000</xdr:rowOff>
    </xdr:to>
    <xdr:pic>
      <xdr:nvPicPr>
        <xdr:cNvPr id="37" name="Obraz 36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7" y="18716625"/>
          <a:ext cx="1023938" cy="102393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22</xdr:row>
      <xdr:rowOff>238125</xdr:rowOff>
    </xdr:from>
    <xdr:to>
      <xdr:col>4</xdr:col>
      <xdr:colOff>1539571</xdr:colOff>
      <xdr:row>22</xdr:row>
      <xdr:rowOff>953799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638" y="21455063"/>
          <a:ext cx="1177621" cy="715674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119062</xdr:colOff>
      <xdr:row>22</xdr:row>
      <xdr:rowOff>362715</xdr:rowOff>
    </xdr:from>
    <xdr:to>
      <xdr:col>5</xdr:col>
      <xdr:colOff>1333499</xdr:colOff>
      <xdr:row>22</xdr:row>
      <xdr:rowOff>904874</xdr:rowOff>
    </xdr:to>
    <xdr:pic>
      <xdr:nvPicPr>
        <xdr:cNvPr id="38" name="Obraz 37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5" y="21579653"/>
          <a:ext cx="1214437" cy="54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24"/>
  <sheetViews>
    <sheetView tabSelected="1" zoomScale="25" zoomScaleNormal="25" workbookViewId="0">
      <selection activeCell="L10" sqref="L10"/>
    </sheetView>
  </sheetViews>
  <sheetFormatPr defaultRowHeight="14.25"/>
  <cols>
    <col min="1" max="1" width="11.5" customWidth="1"/>
    <col min="2" max="2" width="11.875" customWidth="1"/>
    <col min="3" max="3" width="54.125" customWidth="1"/>
    <col min="4" max="4" width="29.75" customWidth="1"/>
    <col min="5" max="5" width="23.25" customWidth="1"/>
    <col min="6" max="6" width="18.125" customWidth="1"/>
    <col min="7" max="7" width="88.75" customWidth="1"/>
    <col min="8" max="8" width="46.25" customWidth="1"/>
    <col min="9" max="9" width="37.25" customWidth="1"/>
    <col min="10" max="10" width="11.75" customWidth="1"/>
    <col min="11" max="11" width="16.375" customWidth="1"/>
    <col min="12" max="12" width="21" bestFit="1" customWidth="1"/>
    <col min="13" max="13" width="20.625" customWidth="1"/>
    <col min="14" max="14" width="16.75" customWidth="1"/>
    <col min="15" max="15" width="18.125" customWidth="1"/>
    <col min="16" max="16" width="19.375" customWidth="1"/>
    <col min="17" max="17" width="16.125" customWidth="1"/>
    <col min="18" max="18" width="19.125" customWidth="1"/>
    <col min="19" max="19" width="16.125" customWidth="1"/>
    <col min="20" max="20" width="22.25" customWidth="1"/>
    <col min="21" max="21" width="17.375" customWidth="1"/>
  </cols>
  <sheetData>
    <row r="1" spans="2:41">
      <c r="H1" s="15" t="s">
        <v>36</v>
      </c>
      <c r="I1" s="16">
        <v>4.3899999999999997</v>
      </c>
    </row>
    <row r="2" spans="2:41">
      <c r="H2" s="17" t="s">
        <v>37</v>
      </c>
      <c r="I2" s="18">
        <v>3.92</v>
      </c>
    </row>
    <row r="4" spans="2:41">
      <c r="B4" s="23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38</v>
      </c>
      <c r="I4" s="23" t="s">
        <v>21</v>
      </c>
      <c r="J4" s="23" t="s">
        <v>20</v>
      </c>
      <c r="K4" s="23" t="s">
        <v>22</v>
      </c>
      <c r="L4" s="23" t="s">
        <v>23</v>
      </c>
      <c r="M4" s="23" t="s">
        <v>24</v>
      </c>
      <c r="N4" s="23" t="s">
        <v>25</v>
      </c>
      <c r="O4" s="23" t="s">
        <v>39</v>
      </c>
      <c r="P4" s="23" t="s">
        <v>40</v>
      </c>
      <c r="Q4" s="23" t="s">
        <v>41</v>
      </c>
      <c r="R4" s="23" t="s">
        <v>42</v>
      </c>
      <c r="S4" s="23" t="s">
        <v>43</v>
      </c>
      <c r="T4" s="23" t="s">
        <v>44</v>
      </c>
      <c r="U4" s="23" t="s">
        <v>45</v>
      </c>
      <c r="V4" s="1"/>
    </row>
    <row r="5" spans="2:41" ht="66.75" customHeight="1">
      <c r="B5" s="14">
        <v>1</v>
      </c>
      <c r="C5" s="13" t="s">
        <v>6</v>
      </c>
      <c r="D5" s="4" t="s">
        <v>10</v>
      </c>
      <c r="E5" s="4"/>
      <c r="F5" s="4"/>
      <c r="G5" s="5" t="s">
        <v>26</v>
      </c>
      <c r="H5" s="6">
        <v>436</v>
      </c>
      <c r="I5" s="3">
        <f>H5/I1</f>
        <v>99.316628701594539</v>
      </c>
      <c r="J5" s="7">
        <v>2</v>
      </c>
      <c r="K5" s="6">
        <f>H5*J5</f>
        <v>872</v>
      </c>
      <c r="L5" s="8">
        <v>0.23</v>
      </c>
      <c r="M5" s="9">
        <f>H5*(1+L5)</f>
        <v>536.28</v>
      </c>
      <c r="N5" s="10">
        <f>H5*(1+L5)*2</f>
        <v>1072.56</v>
      </c>
      <c r="O5" s="20">
        <f>I5*(1+L5)</f>
        <v>122.15945330296128</v>
      </c>
      <c r="P5" s="19">
        <f>I5*J5</f>
        <v>198.63325740318908</v>
      </c>
      <c r="Q5" s="20">
        <f>P5*(1+L5)</f>
        <v>244.31890660592256</v>
      </c>
      <c r="R5" s="21">
        <f>H5/I2</f>
        <v>111.22448979591837</v>
      </c>
      <c r="S5" s="22">
        <f>R5*J5</f>
        <v>222.44897959183675</v>
      </c>
      <c r="T5" s="21">
        <f>R5*(1+L5)</f>
        <v>136.80612244897961</v>
      </c>
      <c r="U5" s="21">
        <f>T5*2</f>
        <v>273.61224489795921</v>
      </c>
      <c r="V5" s="1"/>
    </row>
    <row r="6" spans="2:41" ht="66" customHeight="1">
      <c r="B6" s="14">
        <v>2</v>
      </c>
      <c r="C6" s="13" t="s">
        <v>17</v>
      </c>
      <c r="D6" s="4" t="s">
        <v>11</v>
      </c>
      <c r="E6" s="4"/>
      <c r="F6" s="4"/>
      <c r="G6" s="4" t="s">
        <v>18</v>
      </c>
      <c r="H6" s="6">
        <v>430</v>
      </c>
      <c r="I6" s="3">
        <f>H6/I1</f>
        <v>97.949886104783602</v>
      </c>
      <c r="J6" s="7">
        <v>2</v>
      </c>
      <c r="K6" s="6">
        <f>H6*J6</f>
        <v>860</v>
      </c>
      <c r="L6" s="8">
        <v>0.23</v>
      </c>
      <c r="M6" s="9">
        <f>H6*(1+L6)</f>
        <v>528.9</v>
      </c>
      <c r="N6" s="10">
        <f>H6*(1+L6)*2</f>
        <v>1057.8</v>
      </c>
      <c r="O6" s="20">
        <f>I6*(1+L6)</f>
        <v>120.47835990888383</v>
      </c>
      <c r="P6" s="19">
        <f>I6*J6</f>
        <v>195.8997722095672</v>
      </c>
      <c r="Q6" s="20">
        <f>P6*(1+L6)</f>
        <v>240.95671981776766</v>
      </c>
      <c r="R6" s="21">
        <f>H6/I2</f>
        <v>109.69387755102041</v>
      </c>
      <c r="S6" s="22">
        <f>R6*J6</f>
        <v>219.38775510204081</v>
      </c>
      <c r="T6" s="21">
        <f>R6*(1+L6)</f>
        <v>134.92346938775509</v>
      </c>
      <c r="U6" s="21">
        <f t="shared" ref="U6:U8" si="0">T6*2</f>
        <v>269.84693877551018</v>
      </c>
      <c r="V6" s="1"/>
    </row>
    <row r="7" spans="2:41" ht="73.5" customHeight="1">
      <c r="B7" s="14">
        <v>3</v>
      </c>
      <c r="C7" s="13" t="s">
        <v>7</v>
      </c>
      <c r="D7" s="4" t="s">
        <v>12</v>
      </c>
      <c r="E7" s="4"/>
      <c r="F7" s="4"/>
      <c r="G7" s="4" t="s">
        <v>19</v>
      </c>
      <c r="H7" s="6">
        <v>663</v>
      </c>
      <c r="I7" s="3">
        <f>H7/I1</f>
        <v>151.02505694760822</v>
      </c>
      <c r="J7" s="7">
        <v>2</v>
      </c>
      <c r="K7" s="6">
        <f>H7*J7</f>
        <v>1326</v>
      </c>
      <c r="L7" s="8">
        <v>0.23</v>
      </c>
      <c r="M7" s="9">
        <f>H7*(1+L7)</f>
        <v>815.49</v>
      </c>
      <c r="N7" s="10">
        <f>H7*(1+L7)*2</f>
        <v>1630.98</v>
      </c>
      <c r="O7" s="20">
        <f>I7*(1+L7)</f>
        <v>185.76082004555812</v>
      </c>
      <c r="P7" s="19">
        <f>I7*J7</f>
        <v>302.05011389521644</v>
      </c>
      <c r="Q7" s="20">
        <f>P7*(1+L7)</f>
        <v>371.52164009111624</v>
      </c>
      <c r="R7" s="21">
        <f>H7/I2</f>
        <v>169.13265306122449</v>
      </c>
      <c r="S7" s="22">
        <f>R7*J7</f>
        <v>338.26530612244898</v>
      </c>
      <c r="T7" s="21">
        <f>R7*(1+L7)</f>
        <v>208.03316326530611</v>
      </c>
      <c r="U7" s="21">
        <f t="shared" si="0"/>
        <v>416.06632653061223</v>
      </c>
      <c r="V7" s="1"/>
    </row>
    <row r="8" spans="2:41" ht="73.5" customHeight="1">
      <c r="B8" s="14">
        <v>4</v>
      </c>
      <c r="C8" s="13" t="s">
        <v>8</v>
      </c>
      <c r="D8" s="4" t="s">
        <v>13</v>
      </c>
      <c r="E8" s="4"/>
      <c r="F8" s="4"/>
      <c r="G8" s="4" t="s">
        <v>15</v>
      </c>
      <c r="H8" s="6">
        <v>4080</v>
      </c>
      <c r="I8" s="3">
        <f>H8/I1</f>
        <v>929.38496583143512</v>
      </c>
      <c r="J8" s="7">
        <v>2</v>
      </c>
      <c r="K8" s="6">
        <f>H8*J8</f>
        <v>8160</v>
      </c>
      <c r="L8" s="8">
        <v>0.23</v>
      </c>
      <c r="M8" s="9">
        <f>H8*(1+L8)</f>
        <v>5018.3999999999996</v>
      </c>
      <c r="N8" s="10">
        <f>H8*(1+L8)*2</f>
        <v>10036.799999999999</v>
      </c>
      <c r="O8" s="20">
        <f>I8*(1+L8)</f>
        <v>1143.1435079726652</v>
      </c>
      <c r="P8" s="19">
        <f>I8*J8</f>
        <v>1858.7699316628702</v>
      </c>
      <c r="Q8" s="20">
        <f>P8*(1+L8)</f>
        <v>2286.2870159453305</v>
      </c>
      <c r="R8" s="21">
        <f>H8/I2</f>
        <v>1040.8163265306123</v>
      </c>
      <c r="S8" s="22">
        <f>R8*J8</f>
        <v>2081.6326530612246</v>
      </c>
      <c r="T8" s="21">
        <f>R8*(1+L8)</f>
        <v>1280.204081632653</v>
      </c>
      <c r="U8" s="21">
        <f t="shared" si="0"/>
        <v>2560.408163265306</v>
      </c>
      <c r="V8" s="1"/>
    </row>
    <row r="9" spans="2:41" ht="77.25" customHeight="1">
      <c r="B9" s="14">
        <v>5</v>
      </c>
      <c r="C9" s="13" t="s">
        <v>9</v>
      </c>
      <c r="D9" s="4" t="s">
        <v>14</v>
      </c>
      <c r="E9" s="4"/>
      <c r="F9" s="4"/>
      <c r="G9" s="4" t="s">
        <v>16</v>
      </c>
      <c r="H9" s="6">
        <v>2960</v>
      </c>
      <c r="I9" s="3">
        <f>H9/I1</f>
        <v>674.25968109339408</v>
      </c>
      <c r="J9" s="7">
        <v>4</v>
      </c>
      <c r="K9" s="6">
        <f>H9*J9</f>
        <v>11840</v>
      </c>
      <c r="L9" s="8">
        <v>0.23</v>
      </c>
      <c r="M9" s="9">
        <f>H9*(1+L9)</f>
        <v>3640.7999999999997</v>
      </c>
      <c r="N9" s="10">
        <f>H9*(1+L9)*2</f>
        <v>7281.5999999999995</v>
      </c>
      <c r="O9" s="20">
        <f>I9*(1+L9)</f>
        <v>829.33940774487473</v>
      </c>
      <c r="P9" s="19">
        <f>I9*J9</f>
        <v>2697.0387243735763</v>
      </c>
      <c r="Q9" s="20">
        <f>P9*(1+L9)</f>
        <v>3317.3576309794989</v>
      </c>
      <c r="R9" s="21">
        <f>H9/I2</f>
        <v>755.10204081632651</v>
      </c>
      <c r="S9" s="22">
        <f>R9*J9</f>
        <v>3020.408163265306</v>
      </c>
      <c r="T9" s="21">
        <f>R9*(1+L9)</f>
        <v>928.77551020408157</v>
      </c>
      <c r="U9" s="21">
        <f>T9*4</f>
        <v>3715.1020408163263</v>
      </c>
      <c r="V9" s="1"/>
      <c r="AE9" s="2"/>
      <c r="AF9" s="2"/>
      <c r="AJ9" s="2"/>
      <c r="AK9" s="2"/>
    </row>
    <row r="10" spans="2:41" ht="69" customHeight="1">
      <c r="B10" s="14">
        <v>5</v>
      </c>
      <c r="C10" s="13" t="s">
        <v>27</v>
      </c>
      <c r="D10" s="4" t="s">
        <v>28</v>
      </c>
      <c r="E10" s="11"/>
      <c r="F10" s="11"/>
      <c r="G10" s="4" t="s">
        <v>29</v>
      </c>
      <c r="H10" s="6">
        <v>400</v>
      </c>
      <c r="I10" s="3">
        <f>H10/I1</f>
        <v>91.116173120728931</v>
      </c>
      <c r="J10" s="7">
        <v>2</v>
      </c>
      <c r="K10" s="6">
        <f>H10*J10</f>
        <v>800</v>
      </c>
      <c r="L10" s="8">
        <v>0.23</v>
      </c>
      <c r="M10" s="9">
        <f>H10*(1+L10)</f>
        <v>492</v>
      </c>
      <c r="N10" s="10">
        <f>H10*(1+L10)*2</f>
        <v>984</v>
      </c>
      <c r="O10" s="20">
        <f>I10*(1+L10)</f>
        <v>112.07289293849658</v>
      </c>
      <c r="P10" s="19">
        <f>I10*J10</f>
        <v>182.23234624145786</v>
      </c>
      <c r="Q10" s="20">
        <f>P10*(1+L10)</f>
        <v>224.14578587699316</v>
      </c>
      <c r="R10" s="21">
        <f>H10/I2</f>
        <v>102.04081632653062</v>
      </c>
      <c r="S10" s="22">
        <f>R10*J10</f>
        <v>204.08163265306123</v>
      </c>
      <c r="T10" s="21">
        <f>R10*(1+L10)</f>
        <v>125.51020408163265</v>
      </c>
      <c r="U10" s="22">
        <f>T10*2</f>
        <v>251.0204081632653</v>
      </c>
      <c r="V10" s="1"/>
      <c r="AE10" s="2"/>
      <c r="AF10" s="2"/>
      <c r="AJ10" s="2"/>
      <c r="AK10" s="2"/>
    </row>
    <row r="11" spans="2:41" ht="84" customHeight="1">
      <c r="B11" s="14">
        <v>6</v>
      </c>
      <c r="C11" s="13" t="s">
        <v>30</v>
      </c>
      <c r="D11" s="12" t="s">
        <v>31</v>
      </c>
      <c r="E11" s="11"/>
      <c r="F11" s="11"/>
      <c r="G11" s="4" t="s">
        <v>32</v>
      </c>
      <c r="H11" s="6">
        <v>30</v>
      </c>
      <c r="I11" s="3">
        <f>H11/I1</f>
        <v>6.83371298405467</v>
      </c>
      <c r="J11" s="7">
        <v>1</v>
      </c>
      <c r="K11" s="6">
        <f>H11</f>
        <v>30</v>
      </c>
      <c r="L11" s="8">
        <v>0.23</v>
      </c>
      <c r="M11" s="9">
        <f>H11*(1+L11)</f>
        <v>36.9</v>
      </c>
      <c r="N11" s="10">
        <f>H11*(1+L11)</f>
        <v>36.9</v>
      </c>
      <c r="O11" s="20">
        <f>I11*(1+L11)</f>
        <v>8.4054669703872431</v>
      </c>
      <c r="P11" s="19">
        <f>I11*J11</f>
        <v>6.83371298405467</v>
      </c>
      <c r="Q11" s="20">
        <f>P11*(1+L11)</f>
        <v>8.4054669703872431</v>
      </c>
      <c r="R11" s="21">
        <f>H11/I2</f>
        <v>7.6530612244897958</v>
      </c>
      <c r="S11" s="22">
        <f>R11*J11</f>
        <v>7.6530612244897958</v>
      </c>
      <c r="T11" s="21">
        <f>R11*(1+L11)</f>
        <v>9.4132653061224492</v>
      </c>
      <c r="U11" s="22">
        <f>T11*1</f>
        <v>9.4132653061224492</v>
      </c>
      <c r="V11" s="1"/>
      <c r="AA11" s="2"/>
      <c r="AB11" s="2"/>
      <c r="AN11" s="2"/>
      <c r="AO11" s="2"/>
    </row>
    <row r="12" spans="2:41" ht="102" customHeight="1">
      <c r="B12" s="14">
        <v>7</v>
      </c>
      <c r="C12" s="13" t="s">
        <v>34</v>
      </c>
      <c r="D12" s="4" t="s">
        <v>35</v>
      </c>
      <c r="E12" s="11"/>
      <c r="F12" s="11"/>
      <c r="G12" s="4" t="s">
        <v>33</v>
      </c>
      <c r="H12" s="6">
        <v>10</v>
      </c>
      <c r="I12" s="3">
        <f>H12/I1</f>
        <v>2.2779043280182232</v>
      </c>
      <c r="J12" s="7">
        <v>1</v>
      </c>
      <c r="K12" s="6">
        <f>H12</f>
        <v>10</v>
      </c>
      <c r="L12" s="8">
        <v>0.23</v>
      </c>
      <c r="M12" s="9">
        <f>H12*(1+L12)</f>
        <v>12.3</v>
      </c>
      <c r="N12" s="10">
        <f>H12*(1+L12)</f>
        <v>12.3</v>
      </c>
      <c r="O12" s="20">
        <f>I12*(1+L12)</f>
        <v>2.8018223234624147</v>
      </c>
      <c r="P12" s="19">
        <f>I12*J12</f>
        <v>2.2779043280182232</v>
      </c>
      <c r="Q12" s="20">
        <f>P12*(1+L12)</f>
        <v>2.8018223234624147</v>
      </c>
      <c r="R12" s="21">
        <f>H12/I2</f>
        <v>2.5510204081632653</v>
      </c>
      <c r="S12" s="22">
        <f>R12*J12</f>
        <v>2.5510204081632653</v>
      </c>
      <c r="T12" s="21">
        <f>R12*(1+L12)</f>
        <v>3.1377551020408161</v>
      </c>
      <c r="U12" s="22">
        <f>T12*1</f>
        <v>3.1377551020408161</v>
      </c>
      <c r="V12" s="1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2:41" ht="77.25" customHeight="1">
      <c r="B13" s="14">
        <v>8</v>
      </c>
      <c r="C13" s="13" t="s">
        <v>46</v>
      </c>
      <c r="D13" s="4" t="s">
        <v>46</v>
      </c>
      <c r="E13" s="11"/>
      <c r="F13" s="11"/>
      <c r="G13" s="4" t="s">
        <v>47</v>
      </c>
      <c r="H13" s="6">
        <v>300</v>
      </c>
      <c r="I13" s="3">
        <f>H13/I1</f>
        <v>68.337129840546709</v>
      </c>
      <c r="J13" s="7">
        <v>2</v>
      </c>
      <c r="K13" s="6">
        <f>H13</f>
        <v>300</v>
      </c>
      <c r="L13" s="8">
        <v>0.23</v>
      </c>
      <c r="M13" s="9">
        <f>H13*(1+L13)</f>
        <v>369</v>
      </c>
      <c r="N13" s="10">
        <f>H13*(1+L13)*2</f>
        <v>738</v>
      </c>
      <c r="O13" s="20">
        <f>I13*(1+L13)</f>
        <v>84.054669703872449</v>
      </c>
      <c r="P13" s="19">
        <f>I13*J13</f>
        <v>136.67425968109342</v>
      </c>
      <c r="Q13" s="20">
        <f>P13*(1+L13)</f>
        <v>168.1093394077449</v>
      </c>
      <c r="R13" s="21">
        <f>H13/I2</f>
        <v>76.530612244897966</v>
      </c>
      <c r="S13" s="22">
        <f>R13*J13</f>
        <v>153.06122448979593</v>
      </c>
      <c r="T13" s="21">
        <f>R13*(1+L13)</f>
        <v>94.132653061224502</v>
      </c>
      <c r="U13" s="22">
        <f>T13*2</f>
        <v>188.265306122449</v>
      </c>
      <c r="V13" s="1"/>
    </row>
    <row r="14" spans="2:41" ht="92.25" customHeight="1">
      <c r="B14" s="14">
        <v>9</v>
      </c>
      <c r="C14" s="13" t="s">
        <v>48</v>
      </c>
      <c r="D14" s="4" t="s">
        <v>49</v>
      </c>
      <c r="E14" s="11"/>
      <c r="F14" s="11"/>
      <c r="G14" s="4" t="s">
        <v>50</v>
      </c>
      <c r="H14" s="6">
        <v>2800</v>
      </c>
      <c r="I14" s="3">
        <f>H14/I1</f>
        <v>637.8132118451025</v>
      </c>
      <c r="J14" s="7">
        <v>2</v>
      </c>
      <c r="K14" s="6">
        <f>H14*J14</f>
        <v>5600</v>
      </c>
      <c r="L14" s="8">
        <v>0.23</v>
      </c>
      <c r="M14" s="9">
        <f>H14*(1+L14)</f>
        <v>3444</v>
      </c>
      <c r="N14" s="10">
        <f>H14*(1+L14)*2</f>
        <v>6888</v>
      </c>
      <c r="O14" s="20">
        <f>I14*(1+L14)</f>
        <v>784.51025056947606</v>
      </c>
      <c r="P14" s="19">
        <f>I14*J14</f>
        <v>1275.626423690205</v>
      </c>
      <c r="Q14" s="20">
        <f>P14*(1+L14)</f>
        <v>1569.0205011389521</v>
      </c>
      <c r="R14" s="21">
        <f>H14/I2</f>
        <v>714.28571428571433</v>
      </c>
      <c r="S14" s="22">
        <f>R14*J14</f>
        <v>1428.5714285714287</v>
      </c>
      <c r="T14" s="21">
        <f>R14*(1+L14)</f>
        <v>878.57142857142867</v>
      </c>
      <c r="U14" s="22">
        <f>T14*2</f>
        <v>1757.1428571428573</v>
      </c>
      <c r="V14" s="1"/>
    </row>
    <row r="15" spans="2:41" ht="99" customHeight="1">
      <c r="B15" s="14">
        <v>10</v>
      </c>
      <c r="C15" s="13" t="s">
        <v>51</v>
      </c>
      <c r="D15" s="4" t="s">
        <v>52</v>
      </c>
      <c r="E15" s="11"/>
      <c r="F15" s="11"/>
      <c r="G15" s="4" t="s">
        <v>53</v>
      </c>
      <c r="H15" s="6">
        <v>70</v>
      </c>
      <c r="I15" s="3">
        <f>H15/I1</f>
        <v>15.945330296127564</v>
      </c>
      <c r="J15" s="7">
        <v>2</v>
      </c>
      <c r="K15" s="6">
        <f>H15*J15</f>
        <v>140</v>
      </c>
      <c r="L15" s="8">
        <v>0.23</v>
      </c>
      <c r="M15" s="9">
        <f>H15*(1+L15)</f>
        <v>86.1</v>
      </c>
      <c r="N15" s="10">
        <f>H15*(1+L15)*2</f>
        <v>172.2</v>
      </c>
      <c r="O15" s="20">
        <f>I15*(1+L15)</f>
        <v>19.612756264236904</v>
      </c>
      <c r="P15" s="19">
        <f>I15*J15</f>
        <v>31.890660592255127</v>
      </c>
      <c r="Q15" s="20">
        <f>P15*(1+L15)</f>
        <v>39.225512528473807</v>
      </c>
      <c r="R15" s="21">
        <f>H15/I2</f>
        <v>17.857142857142858</v>
      </c>
      <c r="S15" s="22">
        <f>R15*J15</f>
        <v>35.714285714285715</v>
      </c>
      <c r="T15" s="21">
        <f>R15*(1+L15)</f>
        <v>21.964285714285715</v>
      </c>
      <c r="U15" s="22">
        <f>T15*2</f>
        <v>43.928571428571431</v>
      </c>
      <c r="V15" s="1"/>
    </row>
    <row r="16" spans="2:41" ht="99" customHeight="1">
      <c r="B16" s="14">
        <v>11</v>
      </c>
      <c r="C16" s="13" t="s">
        <v>54</v>
      </c>
      <c r="D16" s="4" t="s">
        <v>55</v>
      </c>
      <c r="E16" s="11"/>
      <c r="F16" s="11"/>
      <c r="G16" s="4" t="s">
        <v>56</v>
      </c>
      <c r="H16" s="6">
        <v>47</v>
      </c>
      <c r="I16" s="3">
        <f>H16/I1</f>
        <v>10.70615034168565</v>
      </c>
      <c r="J16" s="7">
        <v>1</v>
      </c>
      <c r="K16" s="6">
        <f>H16*J16</f>
        <v>47</v>
      </c>
      <c r="L16" s="8">
        <v>0.23</v>
      </c>
      <c r="M16" s="9">
        <f>H16*(1+L16)</f>
        <v>57.81</v>
      </c>
      <c r="N16" s="10">
        <f>H16*(1+L16)</f>
        <v>57.81</v>
      </c>
      <c r="O16" s="20">
        <f>I16*(1+L16)</f>
        <v>13.168564920273349</v>
      </c>
      <c r="P16" s="19">
        <f>I16*J16</f>
        <v>10.70615034168565</v>
      </c>
      <c r="Q16" s="20">
        <f>P16*(1+L16)</f>
        <v>13.168564920273349</v>
      </c>
      <c r="R16" s="21">
        <f>H16/I2</f>
        <v>11.989795918367347</v>
      </c>
      <c r="S16" s="22">
        <f>R16*J16</f>
        <v>11.989795918367347</v>
      </c>
      <c r="T16" s="21">
        <f>R16*(1+L16)</f>
        <v>14.747448979591837</v>
      </c>
      <c r="U16" s="22">
        <f>T16</f>
        <v>14.747448979591837</v>
      </c>
      <c r="V16" s="1"/>
    </row>
    <row r="17" spans="2:22" ht="116.25" customHeight="1">
      <c r="B17" s="14">
        <v>12</v>
      </c>
      <c r="C17" s="13" t="s">
        <v>60</v>
      </c>
      <c r="D17" s="4" t="s">
        <v>57</v>
      </c>
      <c r="E17" s="11"/>
      <c r="F17" s="11"/>
      <c r="G17" s="4" t="s">
        <v>58</v>
      </c>
      <c r="H17" s="6">
        <v>200</v>
      </c>
      <c r="I17" s="3">
        <f>H17/I1</f>
        <v>45.558086560364465</v>
      </c>
      <c r="J17" s="7">
        <v>2</v>
      </c>
      <c r="K17" s="6">
        <f>H17*J17</f>
        <v>400</v>
      </c>
      <c r="L17" s="8">
        <v>0.23</v>
      </c>
      <c r="M17" s="9">
        <f>H17*(1+L17)</f>
        <v>246</v>
      </c>
      <c r="N17" s="10">
        <f>H17*(1+L17)*2</f>
        <v>492</v>
      </c>
      <c r="O17" s="20">
        <f>I17*(1+L17)</f>
        <v>56.03644646924829</v>
      </c>
      <c r="P17" s="19">
        <f>I17*J17</f>
        <v>91.116173120728931</v>
      </c>
      <c r="Q17" s="20">
        <f>P17*(1+L17)</f>
        <v>112.07289293849658</v>
      </c>
      <c r="R17" s="21">
        <f>H17/I2</f>
        <v>51.020408163265309</v>
      </c>
      <c r="S17" s="22">
        <f>R17*J17</f>
        <v>102.04081632653062</v>
      </c>
      <c r="T17" s="21">
        <f>R17*(1+L17)</f>
        <v>62.755102040816325</v>
      </c>
      <c r="U17" s="22">
        <f>T17*2</f>
        <v>125.51020408163265</v>
      </c>
      <c r="V17" s="1"/>
    </row>
    <row r="18" spans="2:22" ht="102.75" customHeight="1">
      <c r="B18" s="14">
        <v>13</v>
      </c>
      <c r="C18" s="13" t="s">
        <v>61</v>
      </c>
      <c r="D18" s="4" t="s">
        <v>59</v>
      </c>
      <c r="E18" s="11"/>
      <c r="F18" s="11"/>
      <c r="G18" s="4" t="s">
        <v>62</v>
      </c>
      <c r="H18" s="6">
        <v>150</v>
      </c>
      <c r="I18" s="3">
        <f>H18/I1</f>
        <v>34.168564920273354</v>
      </c>
      <c r="J18" s="7">
        <v>2</v>
      </c>
      <c r="K18" s="6">
        <f>H18*J18</f>
        <v>300</v>
      </c>
      <c r="L18" s="8">
        <v>0.23</v>
      </c>
      <c r="M18" s="9">
        <f>H18*(1+L19)</f>
        <v>184.5</v>
      </c>
      <c r="N18" s="10">
        <f>H18*(1+L19)*2</f>
        <v>369</v>
      </c>
      <c r="O18" s="20">
        <f>I18*(1+L19)</f>
        <v>42.027334851936224</v>
      </c>
      <c r="P18" s="19">
        <f>I18*J18</f>
        <v>68.337129840546709</v>
      </c>
      <c r="Q18" s="20">
        <f>P18*(1+L19)</f>
        <v>84.054669703872449</v>
      </c>
      <c r="R18" s="21">
        <f>H18/I2</f>
        <v>38.265306122448983</v>
      </c>
      <c r="S18" s="22">
        <f>R18*J18</f>
        <v>76.530612244897966</v>
      </c>
      <c r="T18" s="21">
        <f>R18*(1+L19)</f>
        <v>47.066326530612251</v>
      </c>
      <c r="U18" s="22">
        <f>T18*2</f>
        <v>94.132653061224502</v>
      </c>
      <c r="V18" s="1"/>
    </row>
    <row r="19" spans="2:22" ht="102.75" customHeight="1">
      <c r="B19" s="14">
        <v>14</v>
      </c>
      <c r="C19" s="13" t="s">
        <v>63</v>
      </c>
      <c r="D19" s="4" t="s">
        <v>64</v>
      </c>
      <c r="E19" s="11" t="s">
        <v>65</v>
      </c>
      <c r="F19" s="11"/>
      <c r="G19" s="4" t="s">
        <v>66</v>
      </c>
      <c r="H19" s="6">
        <v>100</v>
      </c>
      <c r="I19" s="3">
        <f>H19/I1</f>
        <v>22.779043280182233</v>
      </c>
      <c r="J19" s="7">
        <v>2</v>
      </c>
      <c r="K19" s="6">
        <f>H19*J19</f>
        <v>200</v>
      </c>
      <c r="L19" s="8">
        <v>0.23</v>
      </c>
      <c r="M19" s="9">
        <f>H19*(1+L24)</f>
        <v>100</v>
      </c>
      <c r="N19" s="10">
        <f>H19*(1+L24)*2</f>
        <v>200</v>
      </c>
      <c r="O19" s="20">
        <f>I19*(1+L24)</f>
        <v>22.779043280182233</v>
      </c>
      <c r="P19" s="19">
        <f>I19*J19</f>
        <v>45.558086560364465</v>
      </c>
      <c r="Q19" s="20">
        <f>P19*(1+L24)</f>
        <v>45.558086560364465</v>
      </c>
      <c r="R19" s="21">
        <f>H19/I2</f>
        <v>25.510204081632654</v>
      </c>
      <c r="S19" s="22">
        <f>R19*J19</f>
        <v>51.020408163265309</v>
      </c>
      <c r="T19" s="21">
        <f>R19*(1+L24)</f>
        <v>25.510204081632654</v>
      </c>
      <c r="U19" s="22">
        <f>T19*2</f>
        <v>51.020408163265309</v>
      </c>
      <c r="V19" s="1"/>
    </row>
    <row r="20" spans="2:22" ht="102.75" customHeight="1">
      <c r="B20" s="14">
        <v>15</v>
      </c>
      <c r="C20" s="13" t="s">
        <v>67</v>
      </c>
      <c r="D20" s="4" t="s">
        <v>68</v>
      </c>
      <c r="E20" s="11"/>
      <c r="F20" s="11"/>
      <c r="G20" s="4" t="s">
        <v>69</v>
      </c>
      <c r="H20" s="6">
        <v>200</v>
      </c>
      <c r="I20" s="3">
        <f>H20/I1</f>
        <v>45.558086560364465</v>
      </c>
      <c r="J20" s="7">
        <v>2</v>
      </c>
      <c r="K20" s="6">
        <f>H20*J20</f>
        <v>400</v>
      </c>
      <c r="L20" s="8">
        <v>0.23</v>
      </c>
      <c r="M20" s="9">
        <f>H20*(1+L25)</f>
        <v>200</v>
      </c>
      <c r="N20" s="10">
        <f>H20*(1+L25)*2</f>
        <v>400</v>
      </c>
      <c r="O20" s="20">
        <f>I20*(1+L25)</f>
        <v>45.558086560364465</v>
      </c>
      <c r="P20" s="19">
        <f>I20*J20</f>
        <v>91.116173120728931</v>
      </c>
      <c r="Q20" s="20">
        <f>P20*(1+L25)</f>
        <v>91.116173120728931</v>
      </c>
      <c r="R20" s="21">
        <f>H20/I2</f>
        <v>51.020408163265309</v>
      </c>
      <c r="S20" s="22">
        <f>R20*J20</f>
        <v>102.04081632653062</v>
      </c>
      <c r="T20" s="21">
        <f>R20*(1+L25)</f>
        <v>51.020408163265309</v>
      </c>
      <c r="U20" s="22">
        <f>T20*2</f>
        <v>102.04081632653062</v>
      </c>
      <c r="V20" s="1"/>
    </row>
    <row r="21" spans="2:22" ht="102.75" customHeight="1">
      <c r="B21" s="14">
        <v>16</v>
      </c>
      <c r="C21" s="13" t="s">
        <v>70</v>
      </c>
      <c r="D21" s="4" t="s">
        <v>72</v>
      </c>
      <c r="E21" s="11"/>
      <c r="F21" s="11"/>
      <c r="G21" s="4" t="s">
        <v>74</v>
      </c>
      <c r="H21" s="6">
        <v>60.99</v>
      </c>
      <c r="I21" s="3">
        <f>H21/I1</f>
        <v>13.892938496583145</v>
      </c>
      <c r="J21" s="7">
        <v>3</v>
      </c>
      <c r="K21" s="6">
        <f>H21*J21</f>
        <v>182.97</v>
      </c>
      <c r="L21" s="8">
        <v>0.23</v>
      </c>
      <c r="M21" s="9">
        <f>H21*(1+L26)</f>
        <v>60.99</v>
      </c>
      <c r="N21" s="10">
        <f>H21*(1+L26)*3</f>
        <v>182.97</v>
      </c>
      <c r="O21" s="20">
        <f>I21*(1+L26)</f>
        <v>13.892938496583145</v>
      </c>
      <c r="P21" s="19">
        <f>I21*J21</f>
        <v>41.678815489749439</v>
      </c>
      <c r="Q21" s="20">
        <f>P21*(1+L26)</f>
        <v>41.678815489749439</v>
      </c>
      <c r="R21" s="21">
        <f>H21/I2</f>
        <v>15.558673469387756</v>
      </c>
      <c r="S21" s="22">
        <f>R21*J21</f>
        <v>46.676020408163268</v>
      </c>
      <c r="T21" s="21">
        <f>R21*(1+L26)</f>
        <v>15.558673469387756</v>
      </c>
      <c r="U21" s="22">
        <f t="shared" ref="U21:U23" si="1">T21*2</f>
        <v>31.117346938775512</v>
      </c>
      <c r="V21" s="1"/>
    </row>
    <row r="22" spans="2:22" ht="102.75" customHeight="1">
      <c r="B22" s="14">
        <v>17</v>
      </c>
      <c r="C22" s="13" t="s">
        <v>71</v>
      </c>
      <c r="D22" s="4" t="s">
        <v>73</v>
      </c>
      <c r="E22" s="11"/>
      <c r="F22" s="11"/>
      <c r="G22" s="4" t="s">
        <v>75</v>
      </c>
      <c r="H22" s="6">
        <v>120.99</v>
      </c>
      <c r="I22" s="3">
        <f>H22/I1</f>
        <v>27.560364464692483</v>
      </c>
      <c r="J22" s="7">
        <v>3</v>
      </c>
      <c r="K22" s="6">
        <f>H22*J22</f>
        <v>362.96999999999997</v>
      </c>
      <c r="L22" s="8">
        <v>0.23</v>
      </c>
      <c r="M22" s="9">
        <f>H22*(1+L27)</f>
        <v>120.99</v>
      </c>
      <c r="N22" s="10">
        <f>H22*(1+L27)*3</f>
        <v>362.96999999999997</v>
      </c>
      <c r="O22" s="20">
        <f>I22*(1+L27)</f>
        <v>27.560364464692483</v>
      </c>
      <c r="P22" s="19">
        <f>I22*J22</f>
        <v>82.68109339407745</v>
      </c>
      <c r="Q22" s="20">
        <f>P22*(1+L27)</f>
        <v>82.68109339407745</v>
      </c>
      <c r="R22" s="21">
        <f>H22/I2</f>
        <v>30.864795918367346</v>
      </c>
      <c r="S22" s="22">
        <f>R22*J22</f>
        <v>92.594387755102034</v>
      </c>
      <c r="T22" s="21">
        <f>R22*(1+L27)</f>
        <v>30.864795918367346</v>
      </c>
      <c r="U22" s="22">
        <f t="shared" si="1"/>
        <v>61.729591836734691</v>
      </c>
      <c r="V22" s="1"/>
    </row>
    <row r="23" spans="2:22" ht="102.75" customHeight="1">
      <c r="B23" s="14">
        <v>18</v>
      </c>
      <c r="C23" s="13" t="s">
        <v>76</v>
      </c>
      <c r="D23" s="4" t="s">
        <v>76</v>
      </c>
      <c r="E23" s="11"/>
      <c r="F23" s="11"/>
      <c r="G23" s="4" t="s">
        <v>77</v>
      </c>
      <c r="H23" s="6">
        <v>400.99</v>
      </c>
      <c r="I23" s="3">
        <f>H23/I1</f>
        <v>91.341685649202745</v>
      </c>
      <c r="J23" s="7">
        <v>2</v>
      </c>
      <c r="K23" s="6">
        <f>H23*J23</f>
        <v>801.98</v>
      </c>
      <c r="L23" s="8">
        <v>0.23</v>
      </c>
      <c r="M23" s="9">
        <f>H23*(1+L28)</f>
        <v>400.99</v>
      </c>
      <c r="N23" s="10">
        <f>H23*(1+L28)*2</f>
        <v>801.98</v>
      </c>
      <c r="O23" s="20">
        <f>I23*(1+L28)</f>
        <v>91.341685649202745</v>
      </c>
      <c r="P23" s="19">
        <f>I23*J23</f>
        <v>182.68337129840549</v>
      </c>
      <c r="Q23" s="20">
        <f>P23*(1+L28)</f>
        <v>182.68337129840549</v>
      </c>
      <c r="R23" s="21">
        <f>H23/I2</f>
        <v>102.29336734693878</v>
      </c>
      <c r="S23" s="22">
        <f>R23*J23</f>
        <v>204.58673469387756</v>
      </c>
      <c r="T23" s="21">
        <f>R23*(1+L28)</f>
        <v>102.29336734693878</v>
      </c>
      <c r="U23" s="22">
        <f t="shared" si="1"/>
        <v>204.58673469387756</v>
      </c>
      <c r="V23" s="1"/>
    </row>
    <row r="24" spans="2:22" ht="69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Użytkownik systemu Windows</cp:lastModifiedBy>
  <dcterms:created xsi:type="dcterms:W3CDTF">2018-01-12T09:56:15Z</dcterms:created>
  <dcterms:modified xsi:type="dcterms:W3CDTF">2018-02-17T13:16:15Z</dcterms:modified>
</cp:coreProperties>
</file>